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6E0DF2AB-33DF-48D5-8628-C5B9994249B7}" xr6:coauthVersionLast="36" xr6:coauthVersionMax="36" xr10:uidLastSave="{00000000-0000-0000-0000-000000000000}"/>
  <bookViews>
    <workbookView xWindow="600" yWindow="30" windowWidth="19395" windowHeight="8295" xr2:uid="{00000000-000D-0000-FFFF-FFFF00000000}"/>
  </bookViews>
  <sheets>
    <sheet name="分子量" sheetId="1" r:id="rId1"/>
    <sheet name="アセチルサリチル酸" sheetId="2" r:id="rId2"/>
  </sheets>
  <calcPr calcId="191029"/>
</workbook>
</file>

<file path=xl/calcChain.xml><?xml version="1.0" encoding="utf-8"?>
<calcChain xmlns="http://schemas.openxmlformats.org/spreadsheetml/2006/main">
  <c r="A5" i="2" l="1"/>
  <c r="H6" i="1"/>
  <c r="H5" i="1"/>
  <c r="H4" i="1"/>
  <c r="H3" i="1"/>
  <c r="B5" i="2" s="1"/>
  <c r="F5" i="2" s="1"/>
  <c r="G5" i="2" s="1"/>
  <c r="C3" i="2"/>
  <c r="D5" i="1"/>
  <c r="D6" i="1"/>
  <c r="D4" i="1"/>
  <c r="D3" i="1" s="1"/>
  <c r="B2" i="2" s="1"/>
  <c r="F2" i="2" s="1"/>
  <c r="G2" i="2" s="1"/>
  <c r="F6" i="1"/>
  <c r="F5" i="1"/>
  <c r="F4" i="1"/>
  <c r="F3" i="1" l="1"/>
  <c r="B3" i="2" s="1"/>
  <c r="F3" i="2" s="1"/>
  <c r="G3" i="2" s="1"/>
  <c r="G7" i="2" s="1"/>
</calcChain>
</file>

<file path=xl/sharedStrings.xml><?xml version="1.0" encoding="utf-8"?>
<sst xmlns="http://schemas.openxmlformats.org/spreadsheetml/2006/main" count="19" uniqueCount="17">
  <si>
    <t>元素</t>
    <rPh sb="0" eb="2">
      <t>ゲンソ</t>
    </rPh>
    <phoneticPr fontId="2"/>
  </si>
  <si>
    <t>原子量</t>
    <rPh sb="0" eb="3">
      <t>ゲンシリョウ</t>
    </rPh>
    <phoneticPr fontId="2"/>
  </si>
  <si>
    <t>サリチル酸</t>
    <rPh sb="4" eb="5">
      <t>サン</t>
    </rPh>
    <phoneticPr fontId="2"/>
  </si>
  <si>
    <r>
      <t>C7H</t>
    </r>
    <r>
      <rPr>
        <vertAlign val="subscript"/>
        <sz val="11"/>
        <color theme="1"/>
        <rFont val="ＭＳ Ｐゴシック"/>
        <family val="3"/>
        <charset val="128"/>
        <scheme val="minor"/>
      </rPr>
      <t>6</t>
    </r>
    <r>
      <rPr>
        <sz val="11"/>
        <color theme="1"/>
        <rFont val="ＭＳ Ｐゴシック"/>
        <family val="2"/>
        <charset val="128"/>
        <scheme val="minor"/>
      </rPr>
      <t>O</t>
    </r>
    <r>
      <rPr>
        <vertAlign val="subscript"/>
        <sz val="11"/>
        <color theme="1"/>
        <rFont val="ＭＳ Ｐゴシック"/>
        <family val="3"/>
        <charset val="128"/>
        <scheme val="minor"/>
      </rPr>
      <t>3</t>
    </r>
    <phoneticPr fontId="2"/>
  </si>
  <si>
    <t>C</t>
    <phoneticPr fontId="2"/>
  </si>
  <si>
    <t>H</t>
    <phoneticPr fontId="2"/>
  </si>
  <si>
    <t>O</t>
    <phoneticPr fontId="2"/>
  </si>
  <si>
    <t>無水酢酸</t>
    <rPh sb="0" eb="4">
      <t>ムスイサクサン</t>
    </rPh>
    <phoneticPr fontId="2"/>
  </si>
  <si>
    <t>C4H6O3</t>
    <phoneticPr fontId="2"/>
  </si>
  <si>
    <t>分子量</t>
    <rPh sb="0" eb="3">
      <t>ブンシリョウ</t>
    </rPh>
    <phoneticPr fontId="2"/>
  </si>
  <si>
    <t>量(g)</t>
    <rPh sb="0" eb="1">
      <t>リョウ</t>
    </rPh>
    <phoneticPr fontId="2"/>
  </si>
  <si>
    <t>密度(g/cm3)</t>
    <rPh sb="0" eb="2">
      <t>ミツド</t>
    </rPh>
    <phoneticPr fontId="2"/>
  </si>
  <si>
    <t>量(ml)</t>
    <rPh sb="0" eb="1">
      <t>リョウ</t>
    </rPh>
    <phoneticPr fontId="2"/>
  </si>
  <si>
    <t>量(mol)</t>
    <rPh sb="0" eb="1">
      <t>リョウ</t>
    </rPh>
    <phoneticPr fontId="2"/>
  </si>
  <si>
    <t>量(mmol)</t>
    <rPh sb="0" eb="1">
      <t>リョウ</t>
    </rPh>
    <phoneticPr fontId="2"/>
  </si>
  <si>
    <t>アセチルサリチル酸</t>
    <rPh sb="8" eb="9">
      <t>サン</t>
    </rPh>
    <phoneticPr fontId="2"/>
  </si>
  <si>
    <t>収率</t>
    <rPh sb="0" eb="2">
      <t>シュウリツ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</si>
</sst>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vertAlign val="subscript"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1" applyFont="1">
      <alignment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"/>
  <sheetViews>
    <sheetView tabSelected="1" zoomScaleNormal="100" workbookViewId="0"/>
  </sheetViews>
  <sheetFormatPr defaultRowHeight="13.5" x14ac:dyDescent="0.15"/>
  <sheetData>
    <row r="2" spans="1:8" x14ac:dyDescent="0.15">
      <c r="C2" t="s">
        <v>2</v>
      </c>
      <c r="E2" t="s">
        <v>7</v>
      </c>
      <c r="G2" t="s">
        <v>15</v>
      </c>
    </row>
    <row r="3" spans="1:8" ht="16.5" x14ac:dyDescent="0.15">
      <c r="A3" t="s">
        <v>0</v>
      </c>
      <c r="B3" t="s">
        <v>1</v>
      </c>
      <c r="C3" t="s">
        <v>3</v>
      </c>
      <c r="D3" s="3">
        <f>SUM(D4:D6)</f>
        <v>138.12103999999999</v>
      </c>
      <c r="E3" t="s">
        <v>8</v>
      </c>
      <c r="F3" s="3">
        <f>SUM(F4:F6)</f>
        <v>102.08804000000001</v>
      </c>
      <c r="H3" s="3">
        <f>SUM(H4:H6)</f>
        <v>180.15771999999998</v>
      </c>
    </row>
    <row r="4" spans="1:8" x14ac:dyDescent="0.15">
      <c r="A4" t="s">
        <v>4</v>
      </c>
      <c r="B4">
        <v>12.010999999999999</v>
      </c>
      <c r="C4">
        <v>7</v>
      </c>
      <c r="D4" s="3">
        <f>$B4*C4</f>
        <v>84.076999999999998</v>
      </c>
      <c r="E4">
        <v>4</v>
      </c>
      <c r="F4" s="3">
        <f>$B4*E4</f>
        <v>48.043999999999997</v>
      </c>
      <c r="G4">
        <v>9</v>
      </c>
      <c r="H4" s="3">
        <f>$B4*G4</f>
        <v>108.09899999999999</v>
      </c>
    </row>
    <row r="5" spans="1:8" x14ac:dyDescent="0.15">
      <c r="A5" t="s">
        <v>5</v>
      </c>
      <c r="B5">
        <v>1.0078400000000001</v>
      </c>
      <c r="C5">
        <v>6</v>
      </c>
      <c r="D5" s="3">
        <f t="shared" ref="D5:D6" si="0">$B5*C5</f>
        <v>6.0470400000000009</v>
      </c>
      <c r="E5">
        <v>6</v>
      </c>
      <c r="F5" s="3">
        <f>$B5*E5</f>
        <v>6.0470400000000009</v>
      </c>
      <c r="G5">
        <v>8</v>
      </c>
      <c r="H5" s="3">
        <f>$B5*G5</f>
        <v>8.0627200000000006</v>
      </c>
    </row>
    <row r="6" spans="1:8" x14ac:dyDescent="0.15">
      <c r="A6" t="s">
        <v>6</v>
      </c>
      <c r="B6">
        <v>15.999000000000001</v>
      </c>
      <c r="C6">
        <v>3</v>
      </c>
      <c r="D6" s="3">
        <f t="shared" si="0"/>
        <v>47.997</v>
      </c>
      <c r="E6">
        <v>3</v>
      </c>
      <c r="F6" s="3">
        <f>$B6*E6</f>
        <v>47.997</v>
      </c>
      <c r="G6">
        <v>4</v>
      </c>
      <c r="H6" s="3">
        <f>$B6*G6</f>
        <v>63.996000000000002</v>
      </c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zoomScaleNormal="100" workbookViewId="0">
      <selection activeCell="F7" sqref="F7"/>
    </sheetView>
  </sheetViews>
  <sheetFormatPr defaultRowHeight="13.5" x14ac:dyDescent="0.15"/>
  <cols>
    <col min="1" max="1" width="17.75" bestFit="1" customWidth="1"/>
    <col min="4" max="4" width="11.875" bestFit="1" customWidth="1"/>
  </cols>
  <sheetData>
    <row r="1" spans="1:7" x14ac:dyDescent="0.15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15">
      <c r="A2" t="s">
        <v>2</v>
      </c>
      <c r="B2" s="1">
        <f>分子量!D3</f>
        <v>138.12103999999999</v>
      </c>
      <c r="C2">
        <v>1</v>
      </c>
      <c r="F2" s="2">
        <f>C2/B2</f>
        <v>7.2400265737935371E-3</v>
      </c>
      <c r="G2" s="1">
        <f>F2*1000</f>
        <v>7.2400265737935374</v>
      </c>
    </row>
    <row r="3" spans="1:7" x14ac:dyDescent="0.15">
      <c r="A3" t="s">
        <v>7</v>
      </c>
      <c r="B3" s="1">
        <f>分子量!F3</f>
        <v>102.08804000000001</v>
      </c>
      <c r="C3">
        <f>D3*E3</f>
        <v>2.16</v>
      </c>
      <c r="D3">
        <v>1.08</v>
      </c>
      <c r="E3">
        <v>2</v>
      </c>
      <c r="F3" s="2">
        <f t="shared" ref="F3:F5" si="0">C3/B3</f>
        <v>2.1158208150533597E-2</v>
      </c>
      <c r="G3" s="1">
        <f t="shared" ref="G3:G5" si="1">F3*1000</f>
        <v>21.158208150533596</v>
      </c>
    </row>
    <row r="4" spans="1:7" x14ac:dyDescent="0.15">
      <c r="F4" s="2"/>
      <c r="G4" s="1"/>
    </row>
    <row r="5" spans="1:7" x14ac:dyDescent="0.15">
      <c r="A5" t="str">
        <f>分子量!G2</f>
        <v>アセチルサリチル酸</v>
      </c>
      <c r="B5" s="1">
        <f>分子量!H3</f>
        <v>180.15771999999998</v>
      </c>
      <c r="C5">
        <v>1</v>
      </c>
      <c r="F5" s="2">
        <f t="shared" si="0"/>
        <v>5.5506919159500918E-3</v>
      </c>
      <c r="G5" s="1">
        <f t="shared" si="1"/>
        <v>5.5506919159500914</v>
      </c>
    </row>
    <row r="7" spans="1:7" x14ac:dyDescent="0.15">
      <c r="F7" t="s">
        <v>16</v>
      </c>
      <c r="G7" s="4">
        <f>G5/MIN(G2:G3)</f>
        <v>0.7666673401506191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分子量</vt:lpstr>
      <vt:lpstr>アセチルサリチル酸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dyanbook(konon)</dc:creator>
  <cp:lastModifiedBy>Suzuki Takamasa</cp:lastModifiedBy>
  <dcterms:created xsi:type="dcterms:W3CDTF">2022-05-13T02:18:40Z</dcterms:created>
  <dcterms:modified xsi:type="dcterms:W3CDTF">2022-05-20T04:31:48Z</dcterms:modified>
</cp:coreProperties>
</file>